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externalReferences>
    <externalReference r:id="rId4"/>
  </externalReference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<sst xmlns="http://schemas.openxmlformats.org/spreadsheetml/2006/main" count="76" uniqueCount="52">
  <si>
    <t>2017年11月港区主要经济指标情况表</t>
  </si>
  <si>
    <t xml:space="preserve">制表单位：嘉兴港区经发局（统计局）                                                              </t>
  </si>
  <si>
    <t>指标名称</t>
  </si>
  <si>
    <t>计量单位</t>
  </si>
  <si>
    <t>本月</t>
  </si>
  <si>
    <r>
      <t>本月±</t>
    </r>
    <r>
      <rPr>
        <b/>
        <sz val="12"/>
        <rFont val="Times New Roman"/>
        <family val="1"/>
      </rPr>
      <t>%</t>
    </r>
  </si>
  <si>
    <t>累计</t>
  </si>
  <si>
    <r>
      <t>累计±</t>
    </r>
    <r>
      <rPr>
        <b/>
        <sz val="12"/>
        <rFont val="Times New Roman"/>
        <family val="1"/>
      </rPr>
      <t>%</t>
    </r>
  </si>
  <si>
    <t>年度目标</t>
  </si>
  <si>
    <t>完成进度</t>
  </si>
  <si>
    <t>招商引资</t>
  </si>
  <si>
    <t>合同利用外资</t>
  </si>
  <si>
    <t>万美元</t>
  </si>
  <si>
    <t>—</t>
  </si>
  <si>
    <t>实际到位外资</t>
  </si>
  <si>
    <t>市下达1.6亿美元</t>
  </si>
  <si>
    <t>引进市外内资</t>
  </si>
  <si>
    <t>万元</t>
  </si>
  <si>
    <t>管委会18亿元</t>
  </si>
  <si>
    <t>浙商回归</t>
  </si>
  <si>
    <t>引进资金总额</t>
  </si>
  <si>
    <t>市下达19亿元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</si>
  <si>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#浙商资本回归</t>
    </r>
  </si>
  <si>
    <t>市下达4.6亿元</t>
  </si>
  <si>
    <t xml:space="preserve">规上工业生产（初步）
</t>
  </si>
  <si>
    <t xml:space="preserve"> 工业总产值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</si>
  <si>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#不含电厂</t>
    </r>
  </si>
  <si>
    <t>新产品产值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</si>
  <si>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#不含电厂</t>
    </r>
  </si>
  <si>
    <t>规上利润总额（上月止）</t>
  </si>
  <si>
    <t>规上利税总额（上月止）</t>
  </si>
  <si>
    <t xml:space="preserve">固定资产投资（初步）
</t>
  </si>
  <si>
    <t>固定资产投资</t>
  </si>
  <si>
    <t>市下达76.32亿元</t>
  </si>
  <si>
    <t xml:space="preserve">  #工业投资</t>
  </si>
  <si>
    <t>市下达42亿元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</si>
  <si>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第三产业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</si>
  <si>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#基础设施投资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</si>
  <si>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#房地产开发投资</t>
    </r>
  </si>
  <si>
    <t>港口生产</t>
  </si>
  <si>
    <t>货物吞吐量</t>
  </si>
  <si>
    <t>万吨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</si>
  <si>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#乍浦港区</t>
    </r>
  </si>
  <si>
    <t>集装箱</t>
  </si>
  <si>
    <t>万标箱</t>
  </si>
  <si>
    <t>用电量</t>
  </si>
  <si>
    <t>全社会用电量</t>
  </si>
  <si>
    <t>万千瓦时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</si>
  <si>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#工业用电量</t>
    </r>
  </si>
  <si>
    <t>财政收入</t>
  </si>
  <si>
    <t>财政总收入</t>
  </si>
  <si>
    <t>一般公共预算收入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</si>
</sst>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  <numFmt numFmtId="179" formatCode="0.000%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/>
    </xf>
    <xf numFmtId="177" fontId="2" fillId="0" borderId="35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left" vertical="center"/>
    </xf>
    <xf numFmtId="0" fontId="1" fillId="0" borderId="3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left" vertical="center"/>
    </xf>
    <xf numFmtId="177" fontId="2" fillId="0" borderId="42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77" fontId="2" fillId="0" borderId="47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left" vertical="center"/>
    </xf>
    <xf numFmtId="0" fontId="1" fillId="0" borderId="60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>
      <alignment horizontal="center" vertical="center"/>
    </xf>
    <xf numFmtId="176" fontId="2" fillId="0" borderId="62" xfId="0" applyNumberFormat="1" applyFont="1" applyFill="1" applyBorder="1" applyAlignment="1">
      <alignment horizontal="center" vertical="center"/>
    </xf>
    <xf numFmtId="177" fontId="2" fillId="0" borderId="6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178" fontId="2" fillId="0" borderId="6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8" fontId="2" fillId="0" borderId="40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 wrapText="1"/>
    </xf>
    <xf numFmtId="178" fontId="2" fillId="0" borderId="6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8" fontId="2" fillId="0" borderId="6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8" fontId="2" fillId="0" borderId="6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178" fontId="5" fillId="0" borderId="69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 wrapText="1"/>
    </xf>
    <xf numFmtId="178" fontId="2" fillId="0" borderId="7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78" fontId="2" fillId="0" borderId="39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wrapText="1"/>
    </xf>
    <xf numFmtId="179" fontId="2" fillId="0" borderId="7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9;&#26376;&#20876;&#23376;2017\&#23567;&#20876;&#23376;\11&#26376;\11&#26376;&#19978;\&#26376;&#24230;&#20876;&#23376;10&#26376;&#19978;&#65288;&#32508;&#21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示"/>
      <sheetName val="目录"/>
      <sheetName val="点评"/>
      <sheetName val="主要指标趋势图"/>
      <sheetName val="综合"/>
      <sheetName val="工业"/>
      <sheetName val="主要行业总产值"/>
      <sheetName val="主要行业增加值"/>
      <sheetName val="投资"/>
      <sheetName val="贸易、财政"/>
      <sheetName val="港口"/>
      <sheetName val="嘉兴各县市区1"/>
      <sheetName val="嘉兴各县市区2"/>
      <sheetName val="嘉兴各县市区3"/>
      <sheetName val="嘉兴各县市区4"/>
      <sheetName val="gk"/>
      <sheetName val="c1"/>
      <sheetName val="c2"/>
      <sheetName val="经发局快报"/>
      <sheetName val="产值过录"/>
      <sheetName val="开发区报表"/>
      <sheetName val="滨海"/>
      <sheetName val="园区"/>
    </sheetNames>
    <sheetDataSet>
      <sheetData sheetId="4">
        <row r="12">
          <cell r="B12">
            <v>14548.94</v>
          </cell>
          <cell r="C12" t="str">
            <v>—</v>
          </cell>
          <cell r="D12">
            <v>172847.08500000002</v>
          </cell>
          <cell r="E12">
            <v>0.6106502986065152</v>
          </cell>
        </row>
        <row r="13">
          <cell r="B13">
            <v>7854.47</v>
          </cell>
          <cell r="C13">
            <v>8.352462408608087</v>
          </cell>
          <cell r="D13">
            <v>135955.34</v>
          </cell>
          <cell r="E13">
            <v>13.034253978283639</v>
          </cell>
        </row>
        <row r="17">
          <cell r="B17">
            <v>6982</v>
          </cell>
          <cell r="D17">
            <v>6887</v>
          </cell>
          <cell r="E17">
            <v>137.56467747499136</v>
          </cell>
        </row>
        <row r="18">
          <cell r="D18">
            <v>8233</v>
          </cell>
          <cell r="E18">
            <v>158.57412060301507</v>
          </cell>
        </row>
        <row r="19">
          <cell r="B19">
            <v>57115</v>
          </cell>
          <cell r="C19">
            <v>132.4</v>
          </cell>
          <cell r="D19">
            <v>189819</v>
          </cell>
          <cell r="E19">
            <v>20.7</v>
          </cell>
        </row>
        <row r="21">
          <cell r="B21">
            <v>760.667</v>
          </cell>
          <cell r="C21">
            <v>41.7</v>
          </cell>
          <cell r="D21">
            <v>8093.7791</v>
          </cell>
          <cell r="E21">
            <v>28.432501063040426</v>
          </cell>
        </row>
        <row r="22">
          <cell r="B22">
            <v>449.4784</v>
          </cell>
          <cell r="C22">
            <v>21</v>
          </cell>
          <cell r="D22">
            <v>5249.5371</v>
          </cell>
          <cell r="E22">
            <v>15.557477182925194</v>
          </cell>
        </row>
        <row r="23">
          <cell r="B23">
            <v>13.6366</v>
          </cell>
          <cell r="C23">
            <v>24.6</v>
          </cell>
          <cell r="D23">
            <v>130.8772</v>
          </cell>
          <cell r="E23">
            <v>5.390762649899994</v>
          </cell>
        </row>
        <row r="24">
          <cell r="B24">
            <v>10.812</v>
          </cell>
          <cell r="C24">
            <v>20.8</v>
          </cell>
          <cell r="D24">
            <v>107.3194</v>
          </cell>
          <cell r="E24">
            <v>3.936978895794163</v>
          </cell>
        </row>
        <row r="26">
          <cell r="B26">
            <v>22703.95</v>
          </cell>
          <cell r="C26">
            <v>4.46</v>
          </cell>
          <cell r="D26">
            <v>253096.85</v>
          </cell>
          <cell r="E26">
            <v>5.7</v>
          </cell>
        </row>
        <row r="27">
          <cell r="B27">
            <v>21524.21</v>
          </cell>
          <cell r="C27">
            <v>3.7</v>
          </cell>
          <cell r="D27">
            <v>237544.12</v>
          </cell>
          <cell r="E27">
            <v>4.7</v>
          </cell>
        </row>
      </sheetData>
      <sheetData sheetId="19">
        <row r="3">
          <cell r="E3">
            <v>537840</v>
          </cell>
          <cell r="F3">
            <v>5403770</v>
          </cell>
          <cell r="G3">
            <v>425431</v>
          </cell>
          <cell r="I3">
            <v>26.852455676043913</v>
          </cell>
          <cell r="R3">
            <v>154921</v>
          </cell>
          <cell r="S3">
            <v>1426674</v>
          </cell>
          <cell r="T3">
            <v>134055</v>
          </cell>
          <cell r="U3">
            <v>1356834</v>
          </cell>
        </row>
        <row r="4">
          <cell r="E4">
            <v>466362</v>
          </cell>
          <cell r="F4">
            <v>4624546</v>
          </cell>
          <cell r="G4">
            <v>361539</v>
          </cell>
          <cell r="H4">
            <v>3578590</v>
          </cell>
        </row>
        <row r="9">
          <cell r="E9">
            <v>71478</v>
          </cell>
          <cell r="F9">
            <v>779224</v>
          </cell>
          <cell r="R9">
            <v>0</v>
          </cell>
          <cell r="S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O11" sqref="O11"/>
    </sheetView>
  </sheetViews>
  <sheetFormatPr defaultColWidth="9.00390625" defaultRowHeight="26.25" customHeight="1"/>
  <cols>
    <col min="1" max="1" width="7.375" style="2" customWidth="1"/>
    <col min="2" max="2" width="3.875" style="2" customWidth="1"/>
    <col min="3" max="3" width="22.25390625" style="1" customWidth="1"/>
    <col min="4" max="4" width="9.75390625" style="1" customWidth="1"/>
    <col min="5" max="5" width="9.50390625" style="1" customWidth="1"/>
    <col min="6" max="6" width="10.00390625" style="3" customWidth="1"/>
    <col min="7" max="7" width="10.125" style="1" customWidth="1"/>
    <col min="8" max="8" width="10.125" style="3" customWidth="1"/>
    <col min="9" max="9" width="16.875" style="4" customWidth="1"/>
    <col min="10" max="10" width="10.125" style="1" customWidth="1"/>
    <col min="11" max="11" width="9.00390625" style="1" customWidth="1"/>
    <col min="12" max="12" width="12.625" style="1" bestFit="1" customWidth="1"/>
    <col min="13" max="16384" width="9.00390625" style="1" customWidth="1"/>
  </cols>
  <sheetData>
    <row r="1" spans="1:10" s="1" customFormat="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6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6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6.25" customHeight="1">
      <c r="A4" s="7"/>
      <c r="B4" s="8"/>
      <c r="C4" s="9" t="s">
        <v>2</v>
      </c>
      <c r="D4" s="10" t="s">
        <v>3</v>
      </c>
      <c r="E4" s="11" t="s">
        <v>4</v>
      </c>
      <c r="F4" s="12" t="s">
        <v>5</v>
      </c>
      <c r="G4" s="13" t="s">
        <v>6</v>
      </c>
      <c r="H4" s="14" t="s">
        <v>7</v>
      </c>
      <c r="I4" s="92" t="s">
        <v>8</v>
      </c>
      <c r="J4" s="93" t="s">
        <v>9</v>
      </c>
    </row>
    <row r="5" spans="1:10" s="1" customFormat="1" ht="26.25" customHeight="1">
      <c r="A5" s="15" t="s">
        <v>10</v>
      </c>
      <c r="B5" s="16"/>
      <c r="C5" s="17" t="s">
        <v>11</v>
      </c>
      <c r="D5" s="18" t="s">
        <v>12</v>
      </c>
      <c r="E5" s="19">
        <f>'[1]综合'!B17</f>
        <v>6982</v>
      </c>
      <c r="F5" s="20" t="s">
        <v>13</v>
      </c>
      <c r="G5" s="20">
        <f>'[1]综合'!D17</f>
        <v>6887</v>
      </c>
      <c r="H5" s="21">
        <f>'[1]综合'!E17</f>
        <v>137.56467747499136</v>
      </c>
      <c r="I5" s="94"/>
      <c r="J5" s="95"/>
    </row>
    <row r="6" spans="1:10" s="1" customFormat="1" ht="26.25" customHeight="1">
      <c r="A6" s="15"/>
      <c r="B6" s="16"/>
      <c r="C6" s="22" t="s">
        <v>14</v>
      </c>
      <c r="D6" s="23" t="s">
        <v>12</v>
      </c>
      <c r="E6" s="24">
        <v>6229</v>
      </c>
      <c r="F6" s="25" t="s">
        <v>13</v>
      </c>
      <c r="G6" s="25">
        <f>'[1]综合'!D18</f>
        <v>8233</v>
      </c>
      <c r="H6" s="26">
        <f>'[1]综合'!E18</f>
        <v>158.57412060301507</v>
      </c>
      <c r="I6" s="96" t="s">
        <v>15</v>
      </c>
      <c r="J6" s="97">
        <v>0.515</v>
      </c>
    </row>
    <row r="7" spans="1:10" s="1" customFormat="1" ht="26.25" customHeight="1">
      <c r="A7" s="15"/>
      <c r="B7" s="16"/>
      <c r="C7" s="27" t="s">
        <v>16</v>
      </c>
      <c r="D7" s="28" t="s">
        <v>17</v>
      </c>
      <c r="E7" s="29">
        <f>'[1]综合'!B19</f>
        <v>57115</v>
      </c>
      <c r="F7" s="30">
        <f>'[1]综合'!C19</f>
        <v>132.4</v>
      </c>
      <c r="G7" s="31">
        <f>'[1]综合'!D19</f>
        <v>189819</v>
      </c>
      <c r="H7" s="31">
        <f>'[1]综合'!E19</f>
        <v>20.7</v>
      </c>
      <c r="I7" s="98" t="s">
        <v>18</v>
      </c>
      <c r="J7" s="99">
        <v>1.055</v>
      </c>
    </row>
    <row r="8" spans="1:10" s="1" customFormat="1" ht="26.25" customHeight="1">
      <c r="A8" s="32" t="s">
        <v>19</v>
      </c>
      <c r="B8" s="33"/>
      <c r="C8" s="34" t="s">
        <v>20</v>
      </c>
      <c r="D8" s="35" t="s">
        <v>17</v>
      </c>
      <c r="E8" s="36">
        <v>23000</v>
      </c>
      <c r="F8" s="37" t="s">
        <v>13</v>
      </c>
      <c r="G8" s="37">
        <v>218000</v>
      </c>
      <c r="H8" s="38">
        <v>30.1</v>
      </c>
      <c r="I8" s="100" t="s">
        <v>21</v>
      </c>
      <c r="J8" s="101">
        <v>1.147</v>
      </c>
    </row>
    <row r="9" spans="1:10" s="1" customFormat="1" ht="26.25" customHeight="1">
      <c r="A9" s="39"/>
      <c r="B9" s="40"/>
      <c r="C9" s="41" t="s">
        <v>22</v>
      </c>
      <c r="D9" s="42" t="s">
        <v>17</v>
      </c>
      <c r="E9" s="43" t="s">
        <v>13</v>
      </c>
      <c r="F9" s="44" t="s">
        <v>13</v>
      </c>
      <c r="G9" s="44">
        <v>145226</v>
      </c>
      <c r="H9" s="45">
        <v>141.9</v>
      </c>
      <c r="I9" s="102" t="s">
        <v>23</v>
      </c>
      <c r="J9" s="103">
        <v>3.157</v>
      </c>
    </row>
    <row r="10" spans="1:10" s="1" customFormat="1" ht="26.25" customHeight="1">
      <c r="A10" s="46" t="s">
        <v>24</v>
      </c>
      <c r="B10" s="46"/>
      <c r="C10" s="47" t="s">
        <v>25</v>
      </c>
      <c r="D10" s="35" t="s">
        <v>17</v>
      </c>
      <c r="E10" s="48">
        <f>'[1]产值过录'!E3</f>
        <v>537840</v>
      </c>
      <c r="F10" s="49">
        <f>('[1]产值过录'!E3-'[1]产值过录'!G3)/'[1]产值过录'!G3*100</f>
        <v>26.422381067670198</v>
      </c>
      <c r="G10" s="50">
        <f>'[1]产值过录'!F3</f>
        <v>5403770</v>
      </c>
      <c r="H10" s="51">
        <f>'[1]产值过录'!I3</f>
        <v>26.852455676043913</v>
      </c>
      <c r="I10" s="104"/>
      <c r="J10" s="105"/>
    </row>
    <row r="11" spans="1:10" s="1" customFormat="1" ht="26.25" customHeight="1">
      <c r="A11" s="52"/>
      <c r="B11" s="52"/>
      <c r="C11" s="53" t="s">
        <v>26</v>
      </c>
      <c r="D11" s="54" t="s">
        <v>17</v>
      </c>
      <c r="E11" s="55">
        <f>'[1]产值过录'!E3-'[1]产值过录'!E9</f>
        <v>466362</v>
      </c>
      <c r="F11" s="56">
        <f>('[1]产值过录'!E4-'[1]产值过录'!G4)/'[1]产值过录'!G4*100</f>
        <v>28.993552562794058</v>
      </c>
      <c r="G11" s="57">
        <f>'[1]产值过录'!F3-'[1]产值过录'!F9</f>
        <v>4624546</v>
      </c>
      <c r="H11" s="26">
        <f>('[1]产值过录'!F4-'[1]产值过录'!H4)/'[1]产值过录'!H4*100</f>
        <v>29.228159694181226</v>
      </c>
      <c r="I11" s="96"/>
      <c r="J11" s="106"/>
    </row>
    <row r="12" spans="1:10" s="1" customFormat="1" ht="26.25" customHeight="1">
      <c r="A12" s="52"/>
      <c r="B12" s="52"/>
      <c r="C12" s="53" t="s">
        <v>27</v>
      </c>
      <c r="D12" s="54" t="s">
        <v>17</v>
      </c>
      <c r="E12" s="55">
        <f>'[1]产值过录'!R3</f>
        <v>154921</v>
      </c>
      <c r="F12" s="58">
        <f>('[1]产值过录'!R3-'[1]产值过录'!T3)/'[1]产值过录'!T3*100</f>
        <v>15.56525306777069</v>
      </c>
      <c r="G12" s="57">
        <f>'[1]产值过录'!S3</f>
        <v>1426674</v>
      </c>
      <c r="H12" s="26">
        <f>('[1]产值过录'!S3-'[1]产值过录'!U3)/'[1]产值过录'!U3*100</f>
        <v>5.147276674965397</v>
      </c>
      <c r="I12" s="96"/>
      <c r="J12" s="106"/>
    </row>
    <row r="13" spans="1:10" s="1" customFormat="1" ht="26.25" customHeight="1">
      <c r="A13" s="52"/>
      <c r="B13" s="52"/>
      <c r="C13" s="53" t="s">
        <v>28</v>
      </c>
      <c r="D13" s="54" t="s">
        <v>17</v>
      </c>
      <c r="E13" s="55">
        <f>'[1]产值过录'!R3-'[1]产值过录'!R9</f>
        <v>154921</v>
      </c>
      <c r="F13" s="26">
        <f>F12</f>
        <v>15.56525306777069</v>
      </c>
      <c r="G13" s="57">
        <f>'[1]产值过录'!S3-'[1]产值过录'!S9</f>
        <v>1426674</v>
      </c>
      <c r="H13" s="26">
        <f>H12</f>
        <v>5.147276674965397</v>
      </c>
      <c r="I13" s="96"/>
      <c r="J13" s="106"/>
    </row>
    <row r="14" spans="1:10" s="1" customFormat="1" ht="26.25" customHeight="1">
      <c r="A14" s="52"/>
      <c r="B14" s="52"/>
      <c r="C14" s="59" t="s">
        <v>29</v>
      </c>
      <c r="D14" s="54" t="s">
        <v>17</v>
      </c>
      <c r="E14" s="60">
        <v>42326</v>
      </c>
      <c r="F14" s="61">
        <v>-5.736938221014654</v>
      </c>
      <c r="G14" s="62">
        <v>394563.5</v>
      </c>
      <c r="H14" s="63">
        <v>7.8</v>
      </c>
      <c r="I14" s="107"/>
      <c r="J14" s="108"/>
    </row>
    <row r="15" spans="1:10" s="1" customFormat="1" ht="26.25" customHeight="1">
      <c r="A15" s="52"/>
      <c r="B15" s="52"/>
      <c r="C15" s="59" t="s">
        <v>30</v>
      </c>
      <c r="D15" s="54" t="s">
        <v>17</v>
      </c>
      <c r="E15" s="55">
        <v>56489</v>
      </c>
      <c r="F15" s="64">
        <v>-21.66925508902324</v>
      </c>
      <c r="G15" s="62">
        <v>522224</v>
      </c>
      <c r="H15" s="63">
        <v>9.8</v>
      </c>
      <c r="I15" s="107"/>
      <c r="J15" s="108"/>
    </row>
    <row r="16" spans="1:10" s="1" customFormat="1" ht="26.25" customHeight="1">
      <c r="A16" s="65" t="s">
        <v>31</v>
      </c>
      <c r="B16" s="66"/>
      <c r="C16" s="47" t="s">
        <v>32</v>
      </c>
      <c r="D16" s="35" t="s">
        <v>17</v>
      </c>
      <c r="E16" s="48">
        <v>96799</v>
      </c>
      <c r="F16" s="38">
        <v>-35.82330009547046</v>
      </c>
      <c r="G16" s="67">
        <v>699818</v>
      </c>
      <c r="H16" s="68">
        <v>24.3</v>
      </c>
      <c r="I16" s="104" t="s">
        <v>33</v>
      </c>
      <c r="J16" s="109">
        <v>0.917</v>
      </c>
    </row>
    <row r="17" spans="1:10" s="1" customFormat="1" ht="26.25" customHeight="1">
      <c r="A17" s="15"/>
      <c r="B17" s="16"/>
      <c r="C17" s="53" t="s">
        <v>34</v>
      </c>
      <c r="D17" s="69" t="s">
        <v>17</v>
      </c>
      <c r="E17" s="70">
        <v>47158</v>
      </c>
      <c r="F17" s="26">
        <v>-17.640894881154054</v>
      </c>
      <c r="G17" s="71">
        <v>241823</v>
      </c>
      <c r="H17" s="72">
        <v>-9.3</v>
      </c>
      <c r="I17" s="110" t="s">
        <v>35</v>
      </c>
      <c r="J17" s="111">
        <v>0.5757690476190477</v>
      </c>
    </row>
    <row r="18" spans="1:10" s="1" customFormat="1" ht="26.25" customHeight="1">
      <c r="A18" s="15"/>
      <c r="B18" s="16"/>
      <c r="C18" s="53" t="s">
        <v>36</v>
      </c>
      <c r="D18" s="54" t="s">
        <v>17</v>
      </c>
      <c r="E18" s="70">
        <v>49641</v>
      </c>
      <c r="F18" s="26">
        <v>-46.9494405437466</v>
      </c>
      <c r="G18" s="71">
        <v>457995</v>
      </c>
      <c r="H18" s="26">
        <v>54.5</v>
      </c>
      <c r="I18" s="96"/>
      <c r="J18" s="97"/>
    </row>
    <row r="19" spans="1:10" s="1" customFormat="1" ht="26.25" customHeight="1">
      <c r="A19" s="15"/>
      <c r="B19" s="16"/>
      <c r="C19" s="53" t="s">
        <v>37</v>
      </c>
      <c r="D19" s="54" t="s">
        <v>17</v>
      </c>
      <c r="E19" s="70">
        <v>41110</v>
      </c>
      <c r="F19" s="26">
        <v>-47.52830357256819</v>
      </c>
      <c r="G19" s="71">
        <v>288366</v>
      </c>
      <c r="H19" s="72">
        <v>5.5</v>
      </c>
      <c r="I19" s="96"/>
      <c r="J19" s="97"/>
    </row>
    <row r="20" spans="1:10" s="1" customFormat="1" ht="26.25" customHeight="1">
      <c r="A20" s="15"/>
      <c r="B20" s="16"/>
      <c r="C20" s="73" t="s">
        <v>38</v>
      </c>
      <c r="D20" s="54" t="s">
        <v>17</v>
      </c>
      <c r="E20" s="70">
        <v>8937</v>
      </c>
      <c r="F20" s="26">
        <v>22.424657534246574</v>
      </c>
      <c r="G20" s="71">
        <v>158765</v>
      </c>
      <c r="H20" s="26">
        <v>549.4</v>
      </c>
      <c r="I20" s="96"/>
      <c r="J20" s="97"/>
    </row>
    <row r="21" spans="1:10" s="1" customFormat="1" ht="26.25" customHeight="1">
      <c r="A21" s="32" t="s">
        <v>39</v>
      </c>
      <c r="B21" s="33"/>
      <c r="C21" s="47" t="s">
        <v>40</v>
      </c>
      <c r="D21" s="35" t="s">
        <v>41</v>
      </c>
      <c r="E21" s="48">
        <f>'[1]综合'!B21</f>
        <v>760.667</v>
      </c>
      <c r="F21" s="74">
        <f>'[1]综合'!C21</f>
        <v>41.7</v>
      </c>
      <c r="G21" s="50">
        <f>'[1]综合'!D21</f>
        <v>8093.7791</v>
      </c>
      <c r="H21" s="51">
        <f>'[1]综合'!E21</f>
        <v>28.432501063040426</v>
      </c>
      <c r="I21" s="104"/>
      <c r="J21" s="109"/>
    </row>
    <row r="22" spans="1:10" s="1" customFormat="1" ht="26.25" customHeight="1">
      <c r="A22" s="75"/>
      <c r="B22" s="76"/>
      <c r="C22" s="53" t="s">
        <v>42</v>
      </c>
      <c r="D22" s="54" t="s">
        <v>41</v>
      </c>
      <c r="E22" s="55">
        <f>'[1]综合'!B22</f>
        <v>449.4784</v>
      </c>
      <c r="F22" s="26">
        <f>'[1]综合'!C22</f>
        <v>21</v>
      </c>
      <c r="G22" s="57">
        <f>'[1]综合'!D22</f>
        <v>5249.5371</v>
      </c>
      <c r="H22" s="26">
        <f>'[1]综合'!E22</f>
        <v>15.557477182925194</v>
      </c>
      <c r="I22" s="96"/>
      <c r="J22" s="97"/>
    </row>
    <row r="23" spans="1:10" s="1" customFormat="1" ht="26.25" customHeight="1">
      <c r="A23" s="75"/>
      <c r="B23" s="76"/>
      <c r="C23" s="53" t="s">
        <v>43</v>
      </c>
      <c r="D23" s="54" t="s">
        <v>44</v>
      </c>
      <c r="E23" s="55">
        <f>'[1]综合'!B23</f>
        <v>13.6366</v>
      </c>
      <c r="F23" s="77">
        <f>'[1]综合'!C23</f>
        <v>24.6</v>
      </c>
      <c r="G23" s="57">
        <f>'[1]综合'!D23</f>
        <v>130.8772</v>
      </c>
      <c r="H23" s="26">
        <f>'[1]综合'!E23</f>
        <v>5.390762649899994</v>
      </c>
      <c r="I23" s="96"/>
      <c r="J23" s="97"/>
    </row>
    <row r="24" spans="1:10" s="1" customFormat="1" ht="26.25" customHeight="1">
      <c r="A24" s="39"/>
      <c r="B24" s="40"/>
      <c r="C24" s="73" t="s">
        <v>42</v>
      </c>
      <c r="D24" s="42" t="s">
        <v>44</v>
      </c>
      <c r="E24" s="55">
        <f>'[1]综合'!B24</f>
        <v>10.812</v>
      </c>
      <c r="F24" s="77">
        <f>'[1]综合'!C24</f>
        <v>20.8</v>
      </c>
      <c r="G24" s="57">
        <f>'[1]综合'!D24</f>
        <v>107.3194</v>
      </c>
      <c r="H24" s="26">
        <f>'[1]综合'!E24</f>
        <v>3.936978895794163</v>
      </c>
      <c r="I24" s="112"/>
      <c r="J24" s="113"/>
    </row>
    <row r="25" spans="1:10" s="1" customFormat="1" ht="26.25" customHeight="1">
      <c r="A25" s="32" t="s">
        <v>45</v>
      </c>
      <c r="B25" s="33"/>
      <c r="C25" s="47" t="s">
        <v>46</v>
      </c>
      <c r="D25" s="35" t="s">
        <v>47</v>
      </c>
      <c r="E25" s="48">
        <f>'[1]综合'!B26</f>
        <v>22703.95</v>
      </c>
      <c r="F25" s="51">
        <f>'[1]综合'!C26</f>
        <v>4.46</v>
      </c>
      <c r="G25" s="50">
        <f>'[1]综合'!D26</f>
        <v>253096.85</v>
      </c>
      <c r="H25" s="51">
        <f>'[1]综合'!E26</f>
        <v>5.7</v>
      </c>
      <c r="I25" s="104"/>
      <c r="J25" s="109"/>
    </row>
    <row r="26" spans="1:10" s="1" customFormat="1" ht="26.25" customHeight="1">
      <c r="A26" s="39"/>
      <c r="B26" s="40"/>
      <c r="C26" s="73" t="s">
        <v>48</v>
      </c>
      <c r="D26" s="42" t="s">
        <v>47</v>
      </c>
      <c r="E26" s="78">
        <f>'[1]综合'!B27</f>
        <v>21524.21</v>
      </c>
      <c r="F26" s="79">
        <f>'[1]综合'!C27</f>
        <v>3.7</v>
      </c>
      <c r="G26" s="80">
        <f>'[1]综合'!D27</f>
        <v>237544.12</v>
      </c>
      <c r="H26" s="79">
        <f>'[1]综合'!E27</f>
        <v>4.7</v>
      </c>
      <c r="I26" s="112"/>
      <c r="J26" s="113"/>
    </row>
    <row r="27" spans="1:10" s="1" customFormat="1" ht="26.25" customHeight="1">
      <c r="A27" s="81" t="s">
        <v>49</v>
      </c>
      <c r="B27" s="82"/>
      <c r="C27" s="83" t="s">
        <v>50</v>
      </c>
      <c r="D27" s="69" t="s">
        <v>17</v>
      </c>
      <c r="E27" s="48">
        <f>'[1]综合'!B12</f>
        <v>14548.94</v>
      </c>
      <c r="F27" s="51" t="str">
        <f>'[1]综合'!C12</f>
        <v>—</v>
      </c>
      <c r="G27" s="50">
        <f>'[1]综合'!D12</f>
        <v>172847.08500000002</v>
      </c>
      <c r="H27" s="51">
        <f>'[1]综合'!E12</f>
        <v>0.6106502986065152</v>
      </c>
      <c r="I27" s="114"/>
      <c r="J27" s="115"/>
    </row>
    <row r="28" spans="1:10" s="1" customFormat="1" ht="26.25" customHeight="1">
      <c r="A28" s="84"/>
      <c r="B28" s="85"/>
      <c r="C28" s="86" t="s">
        <v>51</v>
      </c>
      <c r="D28" s="87" t="s">
        <v>17</v>
      </c>
      <c r="E28" s="88">
        <f>'[1]综合'!B13</f>
        <v>7854.47</v>
      </c>
      <c r="F28" s="89">
        <f>'[1]综合'!C13</f>
        <v>8.352462408608087</v>
      </c>
      <c r="G28" s="90">
        <f>'[1]综合'!D13</f>
        <v>135955.34</v>
      </c>
      <c r="H28" s="89">
        <f>'[1]综合'!E13</f>
        <v>13.034253978283639</v>
      </c>
      <c r="I28" s="116"/>
      <c r="J28" s="117"/>
    </row>
    <row r="29" spans="1:10" s="1" customFormat="1" ht="26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9" s="1" customFormat="1" ht="26.25" customHeight="1">
      <c r="A30" s="2"/>
      <c r="B30" s="2"/>
      <c r="F30" s="3"/>
      <c r="H30" s="3"/>
      <c r="I30" s="4"/>
    </row>
    <row r="31" spans="1:9" s="1" customFormat="1" ht="26.25" customHeight="1">
      <c r="A31" s="2"/>
      <c r="B31" s="2"/>
      <c r="F31" s="3"/>
      <c r="H31" s="3"/>
      <c r="I31" s="4"/>
    </row>
  </sheetData>
  <sheetProtection/>
  <mergeCells count="11">
    <mergeCell ref="A3:J3"/>
    <mergeCell ref="A4:B4"/>
    <mergeCell ref="A29:J29"/>
    <mergeCell ref="A5:B7"/>
    <mergeCell ref="A8:B9"/>
    <mergeCell ref="A10:B15"/>
    <mergeCell ref="A21:B24"/>
    <mergeCell ref="A25:B26"/>
    <mergeCell ref="A27:B28"/>
    <mergeCell ref="A16:B20"/>
    <mergeCell ref="A1:J2"/>
  </mergeCells>
  <printOptions/>
  <pageMargins left="0.75" right="0.75" top="1" bottom="1" header="0.51" footer="0.51"/>
  <pageSetup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</cp:lastModifiedBy>
  <dcterms:created xsi:type="dcterms:W3CDTF">2017-06-14T02:45:48Z</dcterms:created>
  <dcterms:modified xsi:type="dcterms:W3CDTF">2017-12-14T06:01:00Z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